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45" windowWidth="9555" windowHeight="7395" tabRatio="451" activeTab="0"/>
  </bookViews>
  <sheets>
    <sheet name="Luminosité connue" sheetId="1" r:id="rId1"/>
    <sheet name="Eclairement connu" sheetId="2" r:id="rId2"/>
    <sheet name="Luminance connue" sheetId="3" r:id="rId3"/>
  </sheets>
  <definedNames/>
  <calcPr fullCalcOnLoad="1"/>
</workbook>
</file>

<file path=xl/sharedStrings.xml><?xml version="1.0" encoding="utf-8"?>
<sst xmlns="http://schemas.openxmlformats.org/spreadsheetml/2006/main" count="78" uniqueCount="32">
  <si>
    <t>Base de l'écran</t>
  </si>
  <si>
    <t>Hauteur de l'écran</t>
  </si>
  <si>
    <t>Format de l'écran</t>
  </si>
  <si>
    <t>Surface de l'écran</t>
  </si>
  <si>
    <t>mètres</t>
  </si>
  <si>
    <t>pouces</t>
  </si>
  <si>
    <t>Un pied = 12 pouces</t>
  </si>
  <si>
    <t>Un pouce = 2,54 cm</t>
  </si>
  <si>
    <t>pied</t>
  </si>
  <si>
    <t>Eclairement de l'écran</t>
  </si>
  <si>
    <t>Luminance de l'écran</t>
  </si>
  <si>
    <t>Mesure du flux lumineux renvoyé par l'écran</t>
  </si>
  <si>
    <t>Mesure faite capteur tourné vers le projecteur dans le plan de l'écran</t>
  </si>
  <si>
    <t>Mesure faite capteur tourné vers l'écran</t>
  </si>
  <si>
    <t>fcd = foot candle</t>
  </si>
  <si>
    <t>fL = foot Lambert</t>
  </si>
  <si>
    <t>Flux lumineux</t>
  </si>
  <si>
    <t>flux lumineux émis par le projecteur</t>
  </si>
  <si>
    <t>Mesure du flux lumineux intercepté par l'écran (éclairement ou illumination)</t>
  </si>
  <si>
    <t>Gain de l'écran</t>
  </si>
  <si>
    <t xml:space="preserve">Un pied = 30,48 cm </t>
  </si>
  <si>
    <t>Luxmètre tourné vers le projecteur dans le plan de l'écran</t>
  </si>
  <si>
    <t>Distance projecteur - écran</t>
  </si>
  <si>
    <t>Distance projecteur - luxmètre</t>
  </si>
  <si>
    <t>Luminosité du projecteur</t>
  </si>
  <si>
    <t>Capteur tourné vers l'écran mesure dans le plan de l'écran</t>
  </si>
  <si>
    <t>Luxmètre entre le projecteur et l'écran, tourné vers le projecteur</t>
  </si>
  <si>
    <t>Mesure relevée sur le luxmètre</t>
  </si>
  <si>
    <t>Calcul de l'éclairement et de la luminance de l'écran la luminosité du projecteur étant connue</t>
  </si>
  <si>
    <t>Ecran</t>
  </si>
  <si>
    <t>Calcul de la luminance de l'écran et de la luminosité du projecteur à partir de l'éclairment de l'écran</t>
  </si>
  <si>
    <t>Calcul de l'éclairement de l'écran et de la luminosité du projecteur la luminance de l'écran étant connue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</si>
</sst>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lumens&quot;"/>
    <numFmt numFmtId="165" formatCode="#,##0&quot; lux&quot;"/>
    <numFmt numFmtId="166" formatCode="#,##0.00&quot;cd/m2&quot;"/>
    <numFmt numFmtId="167" formatCode="#,##0.00&quot; cd/m2&quot;"/>
    <numFmt numFmtId="168" formatCode="#,##0.0&quot; cd/m2&quot;"/>
    <numFmt numFmtId="169" formatCode="#,##0.0&quot; fcd&quot;"/>
    <numFmt numFmtId="170" formatCode="0.0"/>
    <numFmt numFmtId="171" formatCode="#,##0.0&quot; fL&quot;"/>
    <numFmt numFmtId="172" formatCode="0.00&quot; m&quot;"/>
    <numFmt numFmtId="173" formatCode="0.00&quot; m²&quot;"/>
    <numFmt numFmtId="174" formatCode="#,##0.00&quot; m&quot;"/>
    <numFmt numFmtId="175" formatCode="#,##0.00&quot; lumens&quot;"/>
  </numFmts>
  <fonts count="3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2" fontId="0" fillId="34" borderId="10" xfId="0" applyNumberFormat="1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/>
    </xf>
    <xf numFmtId="165" fontId="2" fillId="34" borderId="10" xfId="0" applyNumberFormat="1" applyFont="1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168" fontId="2" fillId="34" borderId="10" xfId="0" applyNumberFormat="1" applyFont="1" applyFill="1" applyBorder="1" applyAlignment="1">
      <alignment horizontal="center"/>
    </xf>
    <xf numFmtId="170" fontId="0" fillId="34" borderId="10" xfId="0" applyNumberFormat="1" applyFill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175" fontId="0" fillId="0" borderId="10" xfId="0" applyNumberForma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20.28125" style="0" customWidth="1"/>
    <col min="2" max="2" width="11.421875" style="1" customWidth="1"/>
    <col min="3" max="4" width="11.57421875" style="1" bestFit="1" customWidth="1"/>
  </cols>
  <sheetData>
    <row r="1" ht="12.75">
      <c r="A1" s="21" t="s">
        <v>28</v>
      </c>
    </row>
    <row r="2" ht="12.75">
      <c r="A2" s="21"/>
    </row>
    <row r="3" ht="12.75">
      <c r="A3" s="21" t="s">
        <v>29</v>
      </c>
    </row>
    <row r="4" spans="2:4" ht="12.75">
      <c r="B4" s="7" t="s">
        <v>4</v>
      </c>
      <c r="C4" s="7" t="s">
        <v>5</v>
      </c>
      <c r="D4" s="7" t="s">
        <v>8</v>
      </c>
    </row>
    <row r="5" spans="1:6" ht="12.75">
      <c r="A5" s="26" t="s">
        <v>0</v>
      </c>
      <c r="B5" s="27">
        <v>2.34</v>
      </c>
      <c r="C5" s="5">
        <f>B5*100/2.54</f>
        <v>92.1259842519685</v>
      </c>
      <c r="D5" s="5">
        <f>C5/12</f>
        <v>7.677165354330708</v>
      </c>
      <c r="F5" s="3" t="s">
        <v>6</v>
      </c>
    </row>
    <row r="6" spans="1:6" ht="12.75">
      <c r="A6" s="4" t="s">
        <v>2</v>
      </c>
      <c r="B6" s="5">
        <f>16/9</f>
        <v>1.7777777777777777</v>
      </c>
      <c r="C6" s="5">
        <f>B6</f>
        <v>1.7777777777777777</v>
      </c>
      <c r="D6" s="5">
        <f>C6</f>
        <v>1.7777777777777777</v>
      </c>
      <c r="F6" s="3" t="s">
        <v>7</v>
      </c>
    </row>
    <row r="7" spans="1:6" ht="12.75">
      <c r="A7" s="4" t="s">
        <v>1</v>
      </c>
      <c r="B7" s="5">
        <f>B5/B6</f>
        <v>1.31625</v>
      </c>
      <c r="C7" s="5">
        <f>C5/C6</f>
        <v>51.82086614173229</v>
      </c>
      <c r="D7" s="5">
        <f>D5/D6</f>
        <v>4.318405511811024</v>
      </c>
      <c r="F7" s="3"/>
    </row>
    <row r="8" spans="1:6" ht="12.75">
      <c r="A8" s="4" t="s">
        <v>3</v>
      </c>
      <c r="B8" s="5">
        <f>B5*B7</f>
        <v>3.0800249999999996</v>
      </c>
      <c r="C8" s="6">
        <f>C5*C7</f>
        <v>4774.048298096596</v>
      </c>
      <c r="D8" s="5">
        <f>D5*D7</f>
        <v>33.15311318122637</v>
      </c>
      <c r="F8" s="3"/>
    </row>
    <row r="9" spans="1:6" ht="12.75">
      <c r="A9" s="26" t="s">
        <v>19</v>
      </c>
      <c r="B9" s="32">
        <v>1</v>
      </c>
      <c r="C9" s="33"/>
      <c r="D9" s="33">
        <f>B9</f>
        <v>1</v>
      </c>
      <c r="F9" s="3"/>
    </row>
    <row r="10" spans="1:6" s="18" customFormat="1" ht="12.75">
      <c r="A10" s="17"/>
      <c r="B10" s="15"/>
      <c r="C10" s="15"/>
      <c r="D10" s="15"/>
      <c r="F10" s="19"/>
    </row>
    <row r="11" spans="1:6" ht="12.75">
      <c r="A11" s="21" t="s">
        <v>24</v>
      </c>
      <c r="F11" s="3"/>
    </row>
    <row r="12" spans="1:6" ht="12.75">
      <c r="A12" s="26" t="s">
        <v>16</v>
      </c>
      <c r="B12" s="28">
        <v>542</v>
      </c>
      <c r="C12" s="8">
        <f>B12</f>
        <v>542</v>
      </c>
      <c r="D12" s="8">
        <f>C12</f>
        <v>542</v>
      </c>
      <c r="F12" s="3" t="s">
        <v>17</v>
      </c>
    </row>
    <row r="13" ht="12.75">
      <c r="F13" s="3"/>
    </row>
    <row r="14" spans="1:6" ht="12.75">
      <c r="A14" s="4" t="s">
        <v>9</v>
      </c>
      <c r="B14" s="9">
        <f>B12/B8</f>
        <v>175.9725976250193</v>
      </c>
      <c r="C14" s="7"/>
      <c r="D14" s="10">
        <f>D12/D8</f>
        <v>16.34838927606107</v>
      </c>
      <c r="F14" s="3" t="s">
        <v>18</v>
      </c>
    </row>
    <row r="15" spans="2:6" ht="12.75">
      <c r="B15" s="2"/>
      <c r="F15" s="3" t="s">
        <v>12</v>
      </c>
    </row>
    <row r="16" spans="2:6" ht="12.75">
      <c r="B16" s="2"/>
      <c r="F16" s="3" t="s">
        <v>14</v>
      </c>
    </row>
    <row r="17" ht="12.75">
      <c r="F17" s="3"/>
    </row>
    <row r="18" spans="1:6" ht="12.75">
      <c r="A18" s="4" t="s">
        <v>10</v>
      </c>
      <c r="B18" s="11">
        <f>B14*B9/PI()</f>
        <v>56.01381752148588</v>
      </c>
      <c r="C18" s="7"/>
      <c r="D18" s="12">
        <f>D14*D9</f>
        <v>16.34838927606107</v>
      </c>
      <c r="F18" s="3" t="s">
        <v>11</v>
      </c>
    </row>
    <row r="19" ht="12.75">
      <c r="F19" s="3" t="s">
        <v>13</v>
      </c>
    </row>
    <row r="20" ht="12.75">
      <c r="F20" s="3" t="s">
        <v>15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1">
      <selection activeCell="B12" sqref="B12"/>
    </sheetView>
  </sheetViews>
  <sheetFormatPr defaultColWidth="11.421875" defaultRowHeight="12.75"/>
  <cols>
    <col min="1" max="1" width="25.7109375" style="0" customWidth="1"/>
    <col min="2" max="2" width="13.8515625" style="0" customWidth="1"/>
  </cols>
  <sheetData>
    <row r="1" ht="12.75">
      <c r="A1" s="21" t="s">
        <v>30</v>
      </c>
    </row>
    <row r="3" ht="12.75">
      <c r="A3" s="21" t="s">
        <v>29</v>
      </c>
    </row>
    <row r="4" spans="2:4" ht="12.75">
      <c r="B4" s="7" t="s">
        <v>4</v>
      </c>
      <c r="C4" s="7" t="s">
        <v>5</v>
      </c>
      <c r="D4" s="7" t="s">
        <v>8</v>
      </c>
    </row>
    <row r="5" spans="1:6" ht="12.75">
      <c r="A5" s="26" t="s">
        <v>0</v>
      </c>
      <c r="B5" s="30">
        <v>2.34</v>
      </c>
      <c r="C5" s="5">
        <f>B5*100/2.54</f>
        <v>92.1259842519685</v>
      </c>
      <c r="D5" s="5">
        <f>C5/12</f>
        <v>7.677165354330708</v>
      </c>
      <c r="F5" s="3" t="s">
        <v>6</v>
      </c>
    </row>
    <row r="6" spans="1:6" ht="12.75">
      <c r="A6" s="4" t="s">
        <v>2</v>
      </c>
      <c r="B6" s="5">
        <f>16/9</f>
        <v>1.7777777777777777</v>
      </c>
      <c r="C6" s="5">
        <f>B6</f>
        <v>1.7777777777777777</v>
      </c>
      <c r="D6" s="5">
        <f>C6</f>
        <v>1.7777777777777777</v>
      </c>
      <c r="F6" s="3" t="s">
        <v>7</v>
      </c>
    </row>
    <row r="7" spans="1:6" ht="12.75">
      <c r="A7" s="4" t="s">
        <v>1</v>
      </c>
      <c r="B7" s="24">
        <f>B5/B6</f>
        <v>1.31625</v>
      </c>
      <c r="C7" s="5">
        <f>C5/C6</f>
        <v>51.82086614173229</v>
      </c>
      <c r="D7" s="5">
        <f>D5/D6</f>
        <v>4.318405511811024</v>
      </c>
      <c r="F7" s="3" t="s">
        <v>20</v>
      </c>
    </row>
    <row r="8" spans="1:6" ht="12.75">
      <c r="A8" s="4" t="s">
        <v>3</v>
      </c>
      <c r="B8" s="25">
        <f>B5*B7</f>
        <v>3.0800249999999996</v>
      </c>
      <c r="C8" s="6">
        <f>C5*C7</f>
        <v>4774.048298096596</v>
      </c>
      <c r="D8" s="5">
        <f>D5*D7</f>
        <v>33.15311318122637</v>
      </c>
      <c r="F8" s="3"/>
    </row>
    <row r="9" spans="1:6" ht="12.75">
      <c r="A9" s="26" t="s">
        <v>19</v>
      </c>
      <c r="B9" s="32">
        <v>1</v>
      </c>
      <c r="C9" s="6"/>
      <c r="D9" s="33">
        <f>B9</f>
        <v>1</v>
      </c>
      <c r="F9" s="3"/>
    </row>
    <row r="10" spans="1:6" s="18" customFormat="1" ht="12.75">
      <c r="A10" s="17"/>
      <c r="B10" s="15"/>
      <c r="C10" s="15"/>
      <c r="D10" s="15"/>
      <c r="F10" s="19"/>
    </row>
    <row r="11" spans="1:6" ht="12.75">
      <c r="A11" s="20" t="s">
        <v>21</v>
      </c>
      <c r="B11" s="15"/>
      <c r="C11" s="14"/>
      <c r="D11" s="14"/>
      <c r="F11" s="3"/>
    </row>
    <row r="12" spans="1:6" ht="12.75">
      <c r="A12" s="26" t="s">
        <v>9</v>
      </c>
      <c r="B12" s="29">
        <v>113</v>
      </c>
      <c r="C12" s="7"/>
      <c r="D12" s="10">
        <f>B12*(0.3048^2)</f>
        <v>10.498043520000001</v>
      </c>
      <c r="F12" s="3" t="s">
        <v>18</v>
      </c>
    </row>
    <row r="13" spans="2:6" ht="12.75">
      <c r="B13" s="2"/>
      <c r="C13" s="1"/>
      <c r="D13" s="1"/>
      <c r="F13" s="3" t="s">
        <v>12</v>
      </c>
    </row>
    <row r="14" spans="2:6" ht="12.75">
      <c r="B14" s="2"/>
      <c r="C14" s="1"/>
      <c r="D14" s="1"/>
      <c r="F14" s="3" t="s">
        <v>14</v>
      </c>
    </row>
    <row r="15" spans="1:6" ht="12.75">
      <c r="A15" s="13"/>
      <c r="B15" s="15"/>
      <c r="C15" s="14"/>
      <c r="D15" s="14"/>
      <c r="F15" s="3"/>
    </row>
    <row r="16" spans="1:6" ht="12.75">
      <c r="A16" s="4" t="s">
        <v>10</v>
      </c>
      <c r="B16" s="11">
        <f>B12*B9/PI()</f>
        <v>35.96901713876835</v>
      </c>
      <c r="C16" s="7"/>
      <c r="D16" s="12">
        <f>D12*D9</f>
        <v>10.498043520000001</v>
      </c>
      <c r="F16" s="3" t="s">
        <v>11</v>
      </c>
    </row>
    <row r="17" spans="2:6" ht="12.75">
      <c r="B17" s="1"/>
      <c r="C17" s="1"/>
      <c r="D17" s="1"/>
      <c r="F17" s="3" t="s">
        <v>13</v>
      </c>
    </row>
    <row r="18" spans="2:6" ht="12.75">
      <c r="B18" s="1"/>
      <c r="C18" s="1"/>
      <c r="D18" s="1"/>
      <c r="F18" s="3" t="s">
        <v>15</v>
      </c>
    </row>
    <row r="19" spans="2:6" ht="12.75">
      <c r="B19" s="1"/>
      <c r="C19" s="1"/>
      <c r="D19" s="1"/>
      <c r="F19" s="3"/>
    </row>
    <row r="20" spans="1:6" ht="12.75">
      <c r="A20" s="4" t="s">
        <v>24</v>
      </c>
      <c r="B20" s="34">
        <f>B12*B8</f>
        <v>348.04282499999994</v>
      </c>
      <c r="C20" s="8"/>
      <c r="D20" s="8">
        <f>D12*D8</f>
        <v>348.0428250000001</v>
      </c>
      <c r="F20" s="3" t="s">
        <v>17</v>
      </c>
    </row>
    <row r="21" spans="2:6" ht="12.75">
      <c r="B21" s="1"/>
      <c r="C21" s="1"/>
      <c r="D21" s="1"/>
      <c r="F21" s="3"/>
    </row>
    <row r="24" ht="12.75">
      <c r="A24" s="21" t="s">
        <v>26</v>
      </c>
    </row>
    <row r="25" spans="1:6" ht="12.75">
      <c r="A25" s="26" t="s">
        <v>22</v>
      </c>
      <c r="B25" s="30">
        <v>4</v>
      </c>
      <c r="C25" s="1"/>
      <c r="D25" s="1"/>
      <c r="F25" s="3"/>
    </row>
    <row r="26" spans="1:2" ht="12.75">
      <c r="A26" s="26" t="s">
        <v>23</v>
      </c>
      <c r="B26" s="30">
        <v>1</v>
      </c>
    </row>
    <row r="28" spans="1:4" ht="12.75">
      <c r="A28" s="26" t="s">
        <v>27</v>
      </c>
      <c r="B28" s="29">
        <v>1030</v>
      </c>
      <c r="C28" s="4"/>
      <c r="D28" s="10">
        <f>B28*(0.3048^2)</f>
        <v>95.69013120000001</v>
      </c>
    </row>
    <row r="29" spans="1:4" ht="12.75">
      <c r="A29" s="22" t="s">
        <v>9</v>
      </c>
      <c r="B29" s="23">
        <f>B28*(B26/B25)^2</f>
        <v>64.375</v>
      </c>
      <c r="C29" s="7"/>
      <c r="D29" s="10">
        <f>D28*(B26/B25)^2</f>
        <v>5.980633200000001</v>
      </c>
    </row>
    <row r="30" spans="1:4" ht="12.75">
      <c r="A30" s="4" t="s">
        <v>10</v>
      </c>
      <c r="B30" s="11">
        <f>B29*B9/PI()</f>
        <v>20.491198923081527</v>
      </c>
      <c r="C30" s="7"/>
      <c r="D30" s="12">
        <f>D29*D9</f>
        <v>5.980633200000001</v>
      </c>
    </row>
    <row r="31" spans="1:4" ht="12.75">
      <c r="A31" s="4" t="s">
        <v>24</v>
      </c>
      <c r="B31" s="16">
        <f>B29*B8</f>
        <v>198.27660937499996</v>
      </c>
      <c r="C31" s="8"/>
      <c r="D31" s="8">
        <f>D30*D8</f>
        <v>198.27660937500005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B12" sqref="B12"/>
    </sheetView>
  </sheetViews>
  <sheetFormatPr defaultColWidth="11.421875" defaultRowHeight="12.75"/>
  <cols>
    <col min="1" max="1" width="26.57421875" style="0" customWidth="1"/>
    <col min="2" max="2" width="13.00390625" style="0" customWidth="1"/>
    <col min="4" max="4" width="12.57421875" style="0" customWidth="1"/>
  </cols>
  <sheetData>
    <row r="1" ht="12.75">
      <c r="A1" s="21" t="s">
        <v>31</v>
      </c>
    </row>
    <row r="3" ht="12.75">
      <c r="A3" s="21" t="s">
        <v>29</v>
      </c>
    </row>
    <row r="4" spans="2:4" ht="12.75">
      <c r="B4" s="7" t="s">
        <v>4</v>
      </c>
      <c r="C4" s="7" t="s">
        <v>5</v>
      </c>
      <c r="D4" s="7" t="s">
        <v>8</v>
      </c>
    </row>
    <row r="5" spans="1:6" ht="12.75">
      <c r="A5" s="26" t="s">
        <v>0</v>
      </c>
      <c r="B5" s="27">
        <v>2.159</v>
      </c>
      <c r="C5" s="5">
        <f>B5*100/2.54</f>
        <v>84.99999999999999</v>
      </c>
      <c r="D5" s="5">
        <f>C5/12</f>
        <v>7.083333333333332</v>
      </c>
      <c r="F5" s="3" t="s">
        <v>6</v>
      </c>
    </row>
    <row r="6" spans="1:6" ht="12.75">
      <c r="A6" s="4" t="s">
        <v>2</v>
      </c>
      <c r="B6" s="5">
        <f>16/9</f>
        <v>1.7777777777777777</v>
      </c>
      <c r="C6" s="5">
        <f>B6</f>
        <v>1.7777777777777777</v>
      </c>
      <c r="D6" s="5">
        <f>C6</f>
        <v>1.7777777777777777</v>
      </c>
      <c r="F6" s="3" t="s">
        <v>7</v>
      </c>
    </row>
    <row r="7" spans="1:6" ht="12.75">
      <c r="A7" s="4" t="s">
        <v>1</v>
      </c>
      <c r="B7" s="5">
        <f>B5/B6</f>
        <v>1.2144375</v>
      </c>
      <c r="C7" s="5">
        <f>C5/C6</f>
        <v>47.81249999999999</v>
      </c>
      <c r="D7" s="5">
        <f>D5/D6</f>
        <v>3.9843749999999996</v>
      </c>
      <c r="F7" s="3" t="s">
        <v>20</v>
      </c>
    </row>
    <row r="8" spans="1:6" ht="12.75">
      <c r="A8" s="4" t="s">
        <v>3</v>
      </c>
      <c r="B8" s="5">
        <f>B5*B7</f>
        <v>2.6219705625</v>
      </c>
      <c r="C8" s="6">
        <f>C5*C7</f>
        <v>4064.0624999999986</v>
      </c>
      <c r="D8" s="5">
        <f>D5*D7</f>
        <v>28.222656249999993</v>
      </c>
      <c r="F8" s="3"/>
    </row>
    <row r="9" spans="1:6" ht="12.75">
      <c r="A9" s="26" t="s">
        <v>19</v>
      </c>
      <c r="B9" s="32">
        <v>1</v>
      </c>
      <c r="C9" s="33"/>
      <c r="D9" s="33">
        <f>B9</f>
        <v>1</v>
      </c>
      <c r="F9" s="3"/>
    </row>
    <row r="10" spans="1:6" ht="12.75">
      <c r="A10" s="13"/>
      <c r="B10" s="15"/>
      <c r="C10" s="14"/>
      <c r="D10" s="14"/>
      <c r="F10" s="3"/>
    </row>
    <row r="11" spans="1:6" ht="12.75">
      <c r="A11" s="20" t="s">
        <v>25</v>
      </c>
      <c r="B11" s="15"/>
      <c r="C11" s="14"/>
      <c r="D11" s="14"/>
      <c r="F11" s="3"/>
    </row>
    <row r="12" spans="1:6" ht="12.75">
      <c r="A12" s="26" t="s">
        <v>10</v>
      </c>
      <c r="B12" s="31">
        <v>13.8</v>
      </c>
      <c r="C12" s="7"/>
      <c r="D12" s="12">
        <f>B12*PI()*(0.3048^2)</f>
        <v>4.027716409850191</v>
      </c>
      <c r="F12" s="3" t="s">
        <v>11</v>
      </c>
    </row>
    <row r="13" spans="2:6" ht="12.75">
      <c r="B13" s="1"/>
      <c r="C13" s="1"/>
      <c r="D13" s="1"/>
      <c r="F13" s="3" t="s">
        <v>13</v>
      </c>
    </row>
    <row r="14" spans="2:6" ht="12.75">
      <c r="B14" s="1"/>
      <c r="C14" s="1"/>
      <c r="D14" s="1"/>
      <c r="F14" s="3" t="s">
        <v>15</v>
      </c>
    </row>
    <row r="15" spans="1:6" ht="12.75">
      <c r="A15" s="4" t="s">
        <v>9</v>
      </c>
      <c r="B15" s="9">
        <f>B12*PI()/B9</f>
        <v>43.35397861953915</v>
      </c>
      <c r="C15" s="7"/>
      <c r="D15" s="10">
        <f>D12/D9</f>
        <v>4.027716409850191</v>
      </c>
      <c r="F15" s="3" t="s">
        <v>18</v>
      </c>
    </row>
    <row r="16" spans="2:6" ht="12.75">
      <c r="B16" s="2"/>
      <c r="C16" s="1"/>
      <c r="D16" s="1"/>
      <c r="F16" s="3" t="s">
        <v>12</v>
      </c>
    </row>
    <row r="17" spans="2:6" ht="12.75">
      <c r="B17" s="2"/>
      <c r="C17" s="1"/>
      <c r="D17" s="1"/>
      <c r="F17" s="3" t="s">
        <v>14</v>
      </c>
    </row>
    <row r="18" spans="2:6" ht="12.75">
      <c r="B18" s="1"/>
      <c r="C18" s="1"/>
      <c r="D18" s="1"/>
      <c r="F18" s="3"/>
    </row>
    <row r="19" spans="1:6" ht="12.75">
      <c r="A19" s="4" t="s">
        <v>16</v>
      </c>
      <c r="B19" s="16">
        <f>B15*B8</f>
        <v>113.67285570768604</v>
      </c>
      <c r="C19" s="8"/>
      <c r="D19" s="8">
        <f>D15*D8</f>
        <v>113.67285570768603</v>
      </c>
      <c r="F19" s="3" t="s">
        <v>17</v>
      </c>
    </row>
    <row r="20" spans="2:6" ht="12.75">
      <c r="B20" s="1"/>
      <c r="C20" s="1"/>
      <c r="D20" s="1"/>
      <c r="F20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de la luminosité</dc:title>
  <dc:subject>version 1.2 - 3/1/04</dc:subject>
  <dc:creator>MLill</dc:creator>
  <cp:keywords/>
  <dc:description/>
  <cp:lastModifiedBy>Michel de Lillers</cp:lastModifiedBy>
  <cp:lastPrinted>2004-01-03T12:02:32Z</cp:lastPrinted>
  <dcterms:created xsi:type="dcterms:W3CDTF">2004-01-02T11:57:37Z</dcterms:created>
  <dcterms:modified xsi:type="dcterms:W3CDTF">2010-08-31T16:05:11Z</dcterms:modified>
  <cp:category/>
  <cp:version/>
  <cp:contentType/>
  <cp:contentStatus/>
</cp:coreProperties>
</file>